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Бюджет!$E$15</definedName>
    <definedName name="LAST_CELL" localSheetId="0">Бюджет!$I$111</definedName>
    <definedName name="SIGN" localSheetId="0">Бюджет!$A$15:$G$16</definedName>
  </definedNames>
  <calcPr calcId="125725"/>
</workbook>
</file>

<file path=xl/calcChain.xml><?xml version="1.0" encoding="utf-8"?>
<calcChain xmlns="http://schemas.openxmlformats.org/spreadsheetml/2006/main">
  <c r="E112" i="1"/>
  <c r="D112"/>
  <c r="E106"/>
  <c r="D106"/>
  <c r="E110"/>
  <c r="D110"/>
  <c r="E107"/>
  <c r="D107"/>
  <c r="F109"/>
  <c r="E104"/>
  <c r="D104"/>
  <c r="E102"/>
  <c r="E101" s="1"/>
  <c r="D102"/>
  <c r="D101" s="1"/>
  <c r="F111"/>
  <c r="F108"/>
  <c r="E97"/>
  <c r="D97"/>
  <c r="E95"/>
  <c r="D95"/>
  <c r="D94" s="1"/>
  <c r="F96"/>
  <c r="E90"/>
  <c r="D90"/>
  <c r="E87"/>
  <c r="E86" s="1"/>
  <c r="D87"/>
  <c r="E81"/>
  <c r="E80" s="1"/>
  <c r="D81"/>
  <c r="D80" s="1"/>
  <c r="E78"/>
  <c r="D78"/>
  <c r="E75"/>
  <c r="D75"/>
  <c r="D71" s="1"/>
  <c r="E72"/>
  <c r="E71" s="1"/>
  <c r="D72"/>
  <c r="E69"/>
  <c r="D69"/>
  <c r="F69" s="1"/>
  <c r="F70"/>
  <c r="E66"/>
  <c r="D66"/>
  <c r="E60"/>
  <c r="E59" s="1"/>
  <c r="D60"/>
  <c r="E57"/>
  <c r="D57"/>
  <c r="E54"/>
  <c r="D54"/>
  <c r="E52"/>
  <c r="D52"/>
  <c r="E49"/>
  <c r="D49"/>
  <c r="D47"/>
  <c r="E45"/>
  <c r="D45"/>
  <c r="E42"/>
  <c r="D42"/>
  <c r="F39"/>
  <c r="E36"/>
  <c r="D36"/>
  <c r="E22"/>
  <c r="D22"/>
  <c r="F26"/>
  <c r="E31"/>
  <c r="D31"/>
  <c r="E29"/>
  <c r="D29"/>
  <c r="E16"/>
  <c r="D16"/>
  <c r="E18"/>
  <c r="D18"/>
  <c r="E14"/>
  <c r="D14"/>
  <c r="E11"/>
  <c r="D11"/>
  <c r="E9"/>
  <c r="D9"/>
  <c r="F112" l="1"/>
  <c r="F106"/>
  <c r="F110"/>
  <c r="E94"/>
  <c r="F107"/>
  <c r="D86"/>
  <c r="F9"/>
  <c r="D59"/>
  <c r="D21"/>
  <c r="D13"/>
  <c r="E21"/>
  <c r="E13"/>
  <c r="D8"/>
  <c r="F8" s="1"/>
  <c r="E8"/>
  <c r="F105"/>
  <c r="F103"/>
  <c r="F100"/>
  <c r="F99"/>
  <c r="F98"/>
  <c r="F104"/>
  <c r="F102"/>
  <c r="F101"/>
  <c r="F97"/>
  <c r="F93"/>
  <c r="F92"/>
  <c r="F91"/>
  <c r="F89"/>
  <c r="F88"/>
  <c r="F85"/>
  <c r="F84"/>
  <c r="F83"/>
  <c r="F82"/>
  <c r="F95"/>
  <c r="F94"/>
  <c r="F90"/>
  <c r="F87"/>
  <c r="F86"/>
  <c r="F81"/>
  <c r="F80"/>
  <c r="F79"/>
  <c r="F77"/>
  <c r="F76"/>
  <c r="F74"/>
  <c r="F73"/>
  <c r="F68"/>
  <c r="F67"/>
  <c r="F65"/>
  <c r="F64"/>
  <c r="F63"/>
  <c r="F62"/>
  <c r="F61"/>
  <c r="F78"/>
  <c r="F75"/>
  <c r="F72"/>
  <c r="F71"/>
  <c r="F66"/>
  <c r="F60"/>
  <c r="F59"/>
  <c r="F57"/>
  <c r="F54"/>
  <c r="F52"/>
  <c r="F49"/>
  <c r="F47"/>
  <c r="F45"/>
  <c r="F42"/>
  <c r="F36"/>
  <c r="F31"/>
  <c r="F29"/>
  <c r="F17"/>
  <c r="F58"/>
  <c r="F56"/>
  <c r="F55"/>
  <c r="F53"/>
  <c r="F51"/>
  <c r="F50"/>
  <c r="F48"/>
  <c r="F46"/>
  <c r="F44"/>
  <c r="F43"/>
  <c r="F41"/>
  <c r="F40"/>
  <c r="F38"/>
  <c r="F37"/>
  <c r="F35"/>
  <c r="F34"/>
  <c r="F33"/>
  <c r="F32"/>
  <c r="F30"/>
  <c r="F28"/>
  <c r="F27"/>
  <c r="F25"/>
  <c r="F24"/>
  <c r="F23"/>
  <c r="F20"/>
  <c r="F19"/>
  <c r="F15"/>
  <c r="F22"/>
  <c r="F21"/>
  <c r="F18"/>
  <c r="F16"/>
  <c r="F12"/>
  <c r="F14"/>
  <c r="F11"/>
  <c r="F10"/>
  <c r="F13" l="1"/>
</calcChain>
</file>

<file path=xl/sharedStrings.xml><?xml version="1.0" encoding="utf-8"?>
<sst xmlns="http://schemas.openxmlformats.org/spreadsheetml/2006/main" count="269" uniqueCount="86">
  <si>
    <t>Финансовое управление администрации Еткульского муниципального района</t>
  </si>
  <si>
    <t>Раздел</t>
  </si>
  <si>
    <t>Подраздел</t>
  </si>
  <si>
    <t>Наименование КФСР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</si>
  <si>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</si>
  <si>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</si>
  <si>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</si>
  <si>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</t>
  </si>
  <si>
    <t>Социальное обеспечение населения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</si>
  <si>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</si>
  <si>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</si>
  <si>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</si>
  <si>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</si>
  <si>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</si>
  <si>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02</t>
  </si>
  <si>
    <t>Функционирование высшего должностного лица субъекта Российской Федерации и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</si>
  <si>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</si>
  <si>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</si>
  <si>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</si>
  <si>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</si>
  <si>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</si>
  <si>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</si>
  <si>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</si>
  <si>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</si>
  <si>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</si>
  <si>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Органы юстиции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</si>
  <si>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</si>
  <si>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</si>
  <si>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</si>
  <si>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</si>
  <si>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</si>
  <si>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</si>
  <si>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</si>
  <si>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12</t>
  </si>
  <si>
    <t>Другие вопросы в области национальной экономики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</si>
  <si>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</si>
  <si>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</si>
  <si>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</si>
  <si>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07</t>
  </si>
  <si>
    <t>Молодежная политика и оздоровление детей</t>
  </si>
  <si>
    <t>08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</si>
  <si>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</si>
  <si>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</si>
  <si>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</si>
  <si>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Охрана семьи и детства</t>
  </si>
  <si>
    <t>Другие вопросы в области физической культуры и спорта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</si>
  <si>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</si>
  <si>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</si>
  <si>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</si>
  <si>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</si>
  <si>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Другие вопросы в области социальной политики</t>
  </si>
  <si>
    <t>Социальное обслуживание населения</t>
  </si>
  <si>
    <t>Транспорт</t>
  </si>
  <si>
    <t>Коммунальное хозяйство</t>
  </si>
  <si>
    <t>Физическая культура</t>
  </si>
  <si>
    <t>Массовый спорт</t>
  </si>
  <si>
    <t xml:space="preserve">по ведомственной классификации расходов </t>
  </si>
  <si>
    <t>Собрание депутатов Еткульского муниципального района</t>
  </si>
  <si>
    <t>Общегосударственные вопросы</t>
  </si>
  <si>
    <t>Социальная политика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</si>
  <si>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</si>
  <si>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Администрация Еткульского муниципального района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</si>
  <si>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</si>
  <si>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</si>
  <si>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</si>
  <si>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</si>
  <si>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</si>
  <si>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</si>
  <si>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</si>
  <si>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Здравоохранение</t>
  </si>
  <si>
    <t>Спорт и физическая культура</t>
  </si>
  <si>
    <t>Управление образования администрации Еткульского муниципального района</t>
  </si>
  <si>
    <t>Управление культуры и молодежной политики администрации Еткульского муниципального района</t>
  </si>
  <si>
    <t>Управление социальной защиты населения администрации Еткульского муниципального района</t>
  </si>
  <si>
    <t>МКУ "Служба жилищно-коммунального хозяйства и инженерной инфраструктуры"</t>
  </si>
  <si>
    <t>Комитет по физической культуре и спорту администрации Еткульского муниципального района</t>
  </si>
  <si>
    <t>Контрольно - счетная палата</t>
  </si>
  <si>
    <t xml:space="preserve">Ассигнования </t>
  </si>
  <si>
    <t>Исполнеио</t>
  </si>
  <si>
    <t>% исполнения</t>
  </si>
  <si>
    <t>рублей</t>
  </si>
  <si>
    <t>Обеспечение проведения выборов и референдумов</t>
  </si>
  <si>
    <t>Управление строительства и архитектуры администрации Еткульского муниципального района</t>
  </si>
  <si>
    <t>ИТОГО</t>
  </si>
  <si>
    <t>Исполнение бюджета Еткульского муниципального района за 2023 год</t>
  </si>
  <si>
    <t>Приложение 2                                                                     к решению собрания депутатов Еткульского муниципального района от _____________ № ___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</si>
</sst>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5">
    <font>
      <sz val="10"/>
      <name val="Arial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/>
    </xf>
    <xf numFmtId="4" fontId="3" fillId="0" borderId="2" xfId="0" applyNumberFormat="1" applyFont="1" applyBorder="1" applyAlignment="1" applyProtection="1">
      <alignment horizontal="right"/>
    </xf>
    <xf numFmtId="10" fontId="3" fillId="0" borderId="2" xfId="0" applyNumberFormat="1" applyFont="1" applyBorder="1" applyAlignment="1" applyProtection="1">
      <alignment horizontal="right" vertical="center" wrapText="1"/>
    </xf>
    <xf numFmtId="10" fontId="1" fillId="0" borderId="3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right" wrapText="1"/>
    </xf>
    <xf numFmtId="4" fontId="1" fillId="0" borderId="9" xfId="0" applyNumberFormat="1" applyFont="1" applyBorder="1" applyAlignment="1" applyProtection="1">
      <alignment horizontal="right" vertical="center" wrapText="1"/>
    </xf>
    <xf numFmtId="10" fontId="1" fillId="0" borderId="2" xfId="0" applyNumberFormat="1" applyFont="1" applyBorder="1" applyAlignment="1" applyProtection="1">
      <alignment horizontal="righ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distributed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112"/>
  <sheetViews>
    <sheetView showGridLines="0" tabSelected="1" zoomScaleNormal="100" workbookViewId="0">
      <selection activeCell="E1" sqref="E1:F1"/>
    </sheetView>
  </sheetViews>
  <sheetFormatPr defaultRowHeight="12.75" customHeight="1" outlineLevelRow="2"/>
  <cols>
    <col min="1" max="1" width="10.28515625" style="1" customWidth="1"/>
    <col min="2" max="2" width="13.7109375" style="1" customWidth="1"/>
    <col min="3" max="3" width="30.7109375" style="1" customWidth="1"/>
    <col min="4" max="4" width="17.140625" style="1" customWidth="1"/>
    <col min="5" max="5" width="17.7109375" style="1" customWidth="1"/>
    <col min="6" max="6" width="13.140625" style="1" customWidth="1"/>
    <col min="7" max="9" width="9.140625" style="1" customWidth="1"/>
    <col min="10" max="16384" width="9.140625" style="1"/>
  </cols>
  <sheetData>
    <row r="1" spans="1:9" ht="57.75" customHeight="1">
      <c r="A1" s="2"/>
      <c r="B1" s="2"/>
      <c r="C1" s="2"/>
      <c r="D1" s="2"/>
      <c r="E1" s="41" t="s">
        <v>85</v>
      </c>
      <c r="F1" s="41"/>
      <c r="G1" s="2"/>
      <c r="H1" s="2"/>
      <c r="I1" s="2"/>
    </row>
    <row r="2" spans="1:9" ht="30.75" customHeight="1">
      <c r="A2" s="31" t="s">
        <v>84</v>
      </c>
      <c r="B2" s="31"/>
      <c r="C2" s="31"/>
      <c r="D2" s="31"/>
      <c r="E2" s="31"/>
      <c r="F2" s="31"/>
      <c r="G2" s="2"/>
      <c r="H2" s="2"/>
      <c r="I2" s="2"/>
    </row>
    <row r="3" spans="1:9" ht="18.75" customHeight="1">
      <c r="A3" s="31" t="s">
        <v>56</v>
      </c>
      <c r="B3" s="31"/>
      <c r="C3" s="31"/>
      <c r="D3" s="31"/>
      <c r="E3" s="31"/>
      <c r="F3" s="31"/>
      <c r="G3" s="3"/>
      <c r="H3" s="3"/>
      <c r="I3" s="3"/>
    </row>
    <row r="4" spans="1:9" ht="8.25" customHeight="1">
      <c r="A4" s="3"/>
      <c r="B4" s="3"/>
      <c r="C4" s="3"/>
      <c r="D4" s="4"/>
      <c r="E4" s="3"/>
      <c r="F4" s="4"/>
      <c r="G4" s="4"/>
      <c r="H4" s="3"/>
      <c r="I4" s="3"/>
    </row>
    <row r="5" spans="1:9" hidden="1">
      <c r="A5" s="5"/>
      <c r="B5" s="5"/>
      <c r="C5" s="5"/>
      <c r="D5" s="5"/>
      <c r="E5" s="5"/>
      <c r="F5" s="5"/>
    </row>
    <row r="6" spans="1:9">
      <c r="A6" s="6"/>
      <c r="B6" s="6"/>
      <c r="C6" s="6"/>
      <c r="D6" s="6"/>
      <c r="E6" s="6"/>
      <c r="F6" s="18" t="s">
        <v>80</v>
      </c>
      <c r="G6" s="6"/>
      <c r="H6" s="2"/>
      <c r="I6" s="2"/>
    </row>
    <row r="7" spans="1:9" ht="25.5">
      <c r="A7" s="7" t="s">
        <v>1</v>
      </c>
      <c r="B7" s="7" t="s">
        <v>2</v>
      </c>
      <c r="C7" s="16" t="s">
        <v>3</v>
      </c>
      <c r="D7" s="16" t="s">
        <v>77</v>
      </c>
      <c r="E7" s="16" t="s">
        <v>78</v>
      </c>
      <c r="F7" s="17" t="s">
        <v>79</v>
      </c>
    </row>
    <row r="8" spans="1:9" ht="12.75" customHeight="1">
      <c r="A8" s="26" t="s">
        <v>57</v>
      </c>
      <c r="B8" s="22"/>
      <c r="C8" s="23"/>
      <c r="D8" s="8">
        <f>D9+D11</f>
        <v>5583655.3199999994</v>
      </c>
      <c r="E8" s="8">
        <f>E9+E11</f>
        <v>5571414.1899999995</v>
      </c>
      <c r="F8" s="14">
        <f>E8/D8</f>
        <v>0.99780768523512664</v>
      </c>
    </row>
    <row r="9" spans="1:9" outlineLevel="1">
      <c r="A9" s="9" t="s">
        <v>4</v>
      </c>
      <c r="B9" s="35" t="s">
        <v>58</v>
      </c>
      <c r="C9" s="36"/>
      <c r="D9" s="8">
        <f>D10</f>
        <v>5284848.72</v>
      </c>
      <c r="E9" s="8">
        <f t="shared" ref="E9" si="0">E10</f>
        <v>5272607.59</v>
      </c>
      <c r="F9" s="14">
        <f>E9/D9</f>
        <v>0.9976837312383845</v>
      </c>
    </row>
    <row r="10" spans="1:9" ht="76.5" outlineLevel="2">
      <c r="A10" s="10" t="s">
        <v>4</v>
      </c>
      <c r="B10" s="10" t="s">
        <v>5</v>
      </c>
      <c r="C10" s="10" t="s">
        <v>6</v>
      </c>
      <c r="D10" s="11">
        <v>5284848.72</v>
      </c>
      <c r="E10" s="11">
        <v>5272607.59</v>
      </c>
      <c r="F10" s="15">
        <f>E10/D10</f>
        <v>0.9976837312383845</v>
      </c>
    </row>
    <row r="11" spans="1:9" outlineLevel="1">
      <c r="A11" s="9" t="s">
        <v>7</v>
      </c>
      <c r="B11" s="27" t="s">
        <v>59</v>
      </c>
      <c r="C11" s="28"/>
      <c r="D11" s="8">
        <f>D12</f>
        <v>298806.59999999998</v>
      </c>
      <c r="E11" s="8">
        <f>E12</f>
        <v>298806.59999999998</v>
      </c>
      <c r="F11" s="14">
        <f>E11/D11</f>
        <v>1</v>
      </c>
    </row>
    <row r="12" spans="1:9" outlineLevel="2">
      <c r="A12" s="10" t="s">
        <v>7</v>
      </c>
      <c r="B12" s="10" t="s">
        <v>5</v>
      </c>
      <c r="C12" s="10" t="s">
        <v>8</v>
      </c>
      <c r="D12" s="11">
        <v>298806.59999999998</v>
      </c>
      <c r="E12" s="11">
        <v>298806.59999999998</v>
      </c>
      <c r="F12" s="15">
        <f>E12/D12</f>
        <v>1</v>
      </c>
    </row>
    <row r="13" spans="1:9" ht="29.25" customHeight="1">
      <c r="A13" s="26" t="s">
        <v>0</v>
      </c>
      <c r="B13" s="22"/>
      <c r="C13" s="23"/>
      <c r="D13" s="8">
        <f>D14+D16+D18</f>
        <v>87946668.680000007</v>
      </c>
      <c r="E13" s="8">
        <f>E14+E16+E18</f>
        <v>87327170.980000004</v>
      </c>
      <c r="F13" s="14">
        <f t="shared" ref="F13:F20" si="1">E13/D13</f>
        <v>0.99295598446992817</v>
      </c>
    </row>
    <row r="14" spans="1:9" ht="12.75" customHeight="1" outlineLevel="1">
      <c r="A14" s="9" t="s">
        <v>4</v>
      </c>
      <c r="B14" s="35" t="s">
        <v>58</v>
      </c>
      <c r="C14" s="36"/>
      <c r="D14" s="8">
        <f>D15</f>
        <v>21894916.300000001</v>
      </c>
      <c r="E14" s="8">
        <f>E15</f>
        <v>21275418.600000001</v>
      </c>
      <c r="F14" s="14">
        <f t="shared" si="1"/>
        <v>0.97170586580410911</v>
      </c>
    </row>
    <row r="15" spans="1:9" ht="63.75" outlineLevel="2">
      <c r="A15" s="10" t="s">
        <v>4</v>
      </c>
      <c r="B15" s="10" t="s">
        <v>9</v>
      </c>
      <c r="C15" s="10" t="s">
        <v>10</v>
      </c>
      <c r="D15" s="11">
        <v>21894916.300000001</v>
      </c>
      <c r="E15" s="11">
        <v>21275418.600000001</v>
      </c>
      <c r="F15" s="15">
        <f>E15/D15</f>
        <v>0.97170586580410911</v>
      </c>
    </row>
    <row r="16" spans="1:9" ht="12.75" customHeight="1" outlineLevel="1">
      <c r="A16" s="9" t="s">
        <v>7</v>
      </c>
      <c r="B16" s="27" t="s">
        <v>59</v>
      </c>
      <c r="C16" s="28"/>
      <c r="D16" s="8">
        <f>D17</f>
        <v>1158884</v>
      </c>
      <c r="E16" s="8">
        <f>E17</f>
        <v>1158884</v>
      </c>
      <c r="F16" s="14">
        <f t="shared" si="1"/>
        <v>1</v>
      </c>
    </row>
    <row r="17" spans="1:6" outlineLevel="2">
      <c r="A17" s="10" t="s">
        <v>7</v>
      </c>
      <c r="B17" s="10" t="s">
        <v>5</v>
      </c>
      <c r="C17" s="10" t="s">
        <v>8</v>
      </c>
      <c r="D17" s="11">
        <v>1158884</v>
      </c>
      <c r="E17" s="11">
        <v>1158884</v>
      </c>
      <c r="F17" s="15">
        <f t="shared" si="1"/>
        <v>1</v>
      </c>
    </row>
    <row r="18" spans="1:6" ht="42" customHeight="1" outlineLevel="1">
      <c r="A18" s="9" t="s">
        <v>11</v>
      </c>
      <c r="B18" s="39" t="s">
        <v>60</v>
      </c>
      <c r="C18" s="40"/>
      <c r="D18" s="8">
        <f>D19+D20</f>
        <v>64892868.380000003</v>
      </c>
      <c r="E18" s="8">
        <f>E19+E20</f>
        <v>64892868.380000003</v>
      </c>
      <c r="F18" s="14">
        <f t="shared" si="1"/>
        <v>1</v>
      </c>
    </row>
    <row r="19" spans="1:6" ht="51" outlineLevel="2">
      <c r="A19" s="10" t="s">
        <v>11</v>
      </c>
      <c r="B19" s="10" t="s">
        <v>4</v>
      </c>
      <c r="C19" s="10" t="s">
        <v>12</v>
      </c>
      <c r="D19" s="11">
        <v>27831300</v>
      </c>
      <c r="E19" s="11">
        <v>27831300</v>
      </c>
      <c r="F19" s="15">
        <f t="shared" si="1"/>
        <v>1</v>
      </c>
    </row>
    <row r="20" spans="1:6" ht="25.5" outlineLevel="2">
      <c r="A20" s="10" t="s">
        <v>11</v>
      </c>
      <c r="B20" s="10" t="s">
        <v>5</v>
      </c>
      <c r="C20" s="10" t="s">
        <v>13</v>
      </c>
      <c r="D20" s="11">
        <v>37061568.380000003</v>
      </c>
      <c r="E20" s="11">
        <v>37061568.380000003</v>
      </c>
      <c r="F20" s="15">
        <f t="shared" si="1"/>
        <v>1</v>
      </c>
    </row>
    <row r="21" spans="1:6" ht="12.75" customHeight="1">
      <c r="A21" s="26" t="s">
        <v>61</v>
      </c>
      <c r="B21" s="22"/>
      <c r="C21" s="23"/>
      <c r="D21" s="8">
        <f>D22+D29+D31+D36+D42+D45+D47+D49+D52+D54+D57</f>
        <v>168422567.08000001</v>
      </c>
      <c r="E21" s="8">
        <f>E22+E29+E31+E36+E42+E45+E47+E49+E52+E54+E57</f>
        <v>128602675.35000002</v>
      </c>
      <c r="F21" s="14">
        <f t="shared" ref="F21:F31" si="2">E21/D21</f>
        <v>0.76357151882689389</v>
      </c>
    </row>
    <row r="22" spans="1:6" outlineLevel="1">
      <c r="A22" s="9" t="s">
        <v>4</v>
      </c>
      <c r="B22" s="35" t="s">
        <v>58</v>
      </c>
      <c r="C22" s="36"/>
      <c r="D22" s="8">
        <f>D23+D24+D25+D27+D28+D26</f>
        <v>59419749.030000001</v>
      </c>
      <c r="E22" s="8">
        <f>E23+E24+E25+E27+E28+E26</f>
        <v>56985070.870000005</v>
      </c>
      <c r="F22" s="14">
        <f t="shared" si="2"/>
        <v>0.95902577510432152</v>
      </c>
    </row>
    <row r="23" spans="1:6" ht="51" outlineLevel="2">
      <c r="A23" s="10" t="s">
        <v>4</v>
      </c>
      <c r="B23" s="10" t="s">
        <v>14</v>
      </c>
      <c r="C23" s="10" t="s">
        <v>15</v>
      </c>
      <c r="D23" s="11">
        <v>3315735.89</v>
      </c>
      <c r="E23" s="11">
        <v>3315735.88</v>
      </c>
      <c r="F23" s="15">
        <f t="shared" si="2"/>
        <v>0.99999999698407815</v>
      </c>
    </row>
    <row r="24" spans="1:6" ht="76.5" outlineLevel="2">
      <c r="A24" s="10" t="s">
        <v>4</v>
      </c>
      <c r="B24" s="10" t="s">
        <v>16</v>
      </c>
      <c r="C24" s="10" t="s">
        <v>17</v>
      </c>
      <c r="D24" s="11">
        <v>34084623.109999999</v>
      </c>
      <c r="E24" s="11">
        <v>32674501.75</v>
      </c>
      <c r="F24" s="15">
        <f t="shared" si="2"/>
        <v>0.95862881172400916</v>
      </c>
    </row>
    <row r="25" spans="1:6" outlineLevel="2">
      <c r="A25" s="10" t="s">
        <v>4</v>
      </c>
      <c r="B25" s="10" t="s">
        <v>18</v>
      </c>
      <c r="C25" s="10" t="s">
        <v>19</v>
      </c>
      <c r="D25" s="11">
        <v>400</v>
      </c>
      <c r="E25" s="11">
        <v>396</v>
      </c>
      <c r="F25" s="15">
        <f t="shared" si="2"/>
        <v>0.99</v>
      </c>
    </row>
    <row r="26" spans="1:6" ht="25.5" outlineLevel="2">
      <c r="A26" s="10" t="s">
        <v>4</v>
      </c>
      <c r="B26" s="10" t="s">
        <v>38</v>
      </c>
      <c r="C26" s="10" t="s">
        <v>81</v>
      </c>
      <c r="D26" s="11">
        <v>329456</v>
      </c>
      <c r="E26" s="11">
        <v>329350.24</v>
      </c>
      <c r="F26" s="15">
        <f t="shared" si="2"/>
        <v>0.99967898596474181</v>
      </c>
    </row>
    <row r="27" spans="1:6" outlineLevel="2">
      <c r="A27" s="10" t="s">
        <v>4</v>
      </c>
      <c r="B27" s="10" t="s">
        <v>20</v>
      </c>
      <c r="C27" s="10" t="s">
        <v>21</v>
      </c>
      <c r="D27" s="11">
        <v>182761</v>
      </c>
      <c r="E27" s="11">
        <v>0</v>
      </c>
      <c r="F27" s="15">
        <f t="shared" si="2"/>
        <v>0</v>
      </c>
    </row>
    <row r="28" spans="1:6" ht="25.5" outlineLevel="2">
      <c r="A28" s="10" t="s">
        <v>4</v>
      </c>
      <c r="B28" s="10" t="s">
        <v>22</v>
      </c>
      <c r="C28" s="10" t="s">
        <v>23</v>
      </c>
      <c r="D28" s="11">
        <v>21506773.030000001</v>
      </c>
      <c r="E28" s="11">
        <v>20665087</v>
      </c>
      <c r="F28" s="15">
        <f t="shared" si="2"/>
        <v>0.96086414131836861</v>
      </c>
    </row>
    <row r="29" spans="1:6" outlineLevel="1">
      <c r="A29" s="9" t="s">
        <v>14</v>
      </c>
      <c r="B29" s="27" t="s">
        <v>62</v>
      </c>
      <c r="C29" s="28"/>
      <c r="D29" s="8">
        <f>D30</f>
        <v>2766400</v>
      </c>
      <c r="E29" s="8">
        <f>E30</f>
        <v>2766400</v>
      </c>
      <c r="F29" s="14">
        <f t="shared" si="2"/>
        <v>1</v>
      </c>
    </row>
    <row r="30" spans="1:6" ht="25.5" outlineLevel="2">
      <c r="A30" s="10" t="s">
        <v>14</v>
      </c>
      <c r="B30" s="10" t="s">
        <v>5</v>
      </c>
      <c r="C30" s="10" t="s">
        <v>24</v>
      </c>
      <c r="D30" s="11">
        <v>2766400</v>
      </c>
      <c r="E30" s="11">
        <v>2766400</v>
      </c>
      <c r="F30" s="15">
        <f t="shared" ref="F30" si="3">E30/D30</f>
        <v>1</v>
      </c>
    </row>
    <row r="31" spans="1:6" ht="26.25" customHeight="1" outlineLevel="1">
      <c r="A31" s="9" t="s">
        <v>5</v>
      </c>
      <c r="B31" s="27" t="s">
        <v>63</v>
      </c>
      <c r="C31" s="28"/>
      <c r="D31" s="8">
        <f>D32+D33+D34+D35</f>
        <v>14851533.219999999</v>
      </c>
      <c r="E31" s="8">
        <f>E32+E33+E34+E35</f>
        <v>14399462.210000001</v>
      </c>
      <c r="F31" s="14">
        <f t="shared" si="2"/>
        <v>0.96956065051982576</v>
      </c>
    </row>
    <row r="32" spans="1:6" outlineLevel="2">
      <c r="A32" s="10" t="s">
        <v>5</v>
      </c>
      <c r="B32" s="10" t="s">
        <v>16</v>
      </c>
      <c r="C32" s="10" t="s">
        <v>25</v>
      </c>
      <c r="D32" s="11">
        <v>1879174.88</v>
      </c>
      <c r="E32" s="11">
        <v>1842689.47</v>
      </c>
      <c r="F32" s="15">
        <f t="shared" ref="F32:F36" si="4">E32/D32</f>
        <v>0.98058434561449659</v>
      </c>
    </row>
    <row r="33" spans="1:6" ht="51" outlineLevel="2">
      <c r="A33" s="10" t="s">
        <v>5</v>
      </c>
      <c r="B33" s="10" t="s">
        <v>26</v>
      </c>
      <c r="C33" s="10" t="s">
        <v>27</v>
      </c>
      <c r="D33" s="11">
        <v>5247316.5</v>
      </c>
      <c r="E33" s="11">
        <v>5175449.4400000004</v>
      </c>
      <c r="F33" s="15">
        <f t="shared" si="4"/>
        <v>0.98630403559609958</v>
      </c>
    </row>
    <row r="34" spans="1:6" ht="25.5" outlineLevel="2">
      <c r="A34" s="10" t="s">
        <v>5</v>
      </c>
      <c r="B34" s="10" t="s">
        <v>7</v>
      </c>
      <c r="C34" s="10" t="s">
        <v>28</v>
      </c>
      <c r="D34" s="11">
        <v>2158164.23</v>
      </c>
      <c r="E34" s="11">
        <v>1821988.21</v>
      </c>
      <c r="F34" s="15">
        <f t="shared" si="4"/>
        <v>0.84423056627159465</v>
      </c>
    </row>
    <row r="35" spans="1:6" ht="38.25" outlineLevel="2">
      <c r="A35" s="10" t="s">
        <v>5</v>
      </c>
      <c r="B35" s="10" t="s">
        <v>11</v>
      </c>
      <c r="C35" s="10" t="s">
        <v>29</v>
      </c>
      <c r="D35" s="11">
        <v>5566877.6100000003</v>
      </c>
      <c r="E35" s="11">
        <v>5559335.0899999999</v>
      </c>
      <c r="F35" s="15">
        <f t="shared" si="4"/>
        <v>0.9986451076297328</v>
      </c>
    </row>
    <row r="36" spans="1:6" outlineLevel="1">
      <c r="A36" s="9" t="s">
        <v>16</v>
      </c>
      <c r="B36" s="27" t="s">
        <v>64</v>
      </c>
      <c r="C36" s="28"/>
      <c r="D36" s="8">
        <f>D37+D38+D40+D41+D39</f>
        <v>17438939.129999999</v>
      </c>
      <c r="E36" s="8">
        <f>E37+E38+E40+E41+E39</f>
        <v>13098197.040000001</v>
      </c>
      <c r="F36" s="14">
        <f t="shared" si="4"/>
        <v>0.75108909678268954</v>
      </c>
    </row>
    <row r="37" spans="1:6" outlineLevel="2">
      <c r="A37" s="10" t="s">
        <v>16</v>
      </c>
      <c r="B37" s="10" t="s">
        <v>4</v>
      </c>
      <c r="C37" s="10" t="s">
        <v>30</v>
      </c>
      <c r="D37" s="11">
        <v>717100</v>
      </c>
      <c r="E37" s="11">
        <v>363740.34</v>
      </c>
      <c r="F37" s="15">
        <f t="shared" ref="F37:F42" si="5">E37/D37</f>
        <v>0.50723795844373176</v>
      </c>
    </row>
    <row r="38" spans="1:6" outlineLevel="2">
      <c r="A38" s="10" t="s">
        <v>16</v>
      </c>
      <c r="B38" s="10" t="s">
        <v>18</v>
      </c>
      <c r="C38" s="10" t="s">
        <v>31</v>
      </c>
      <c r="D38" s="11">
        <v>1221994.1000000001</v>
      </c>
      <c r="E38" s="11">
        <v>1214223.3700000001</v>
      </c>
      <c r="F38" s="15">
        <f t="shared" si="5"/>
        <v>0.99364094311093643</v>
      </c>
    </row>
    <row r="39" spans="1:6" outlineLevel="2">
      <c r="A39" s="10" t="s">
        <v>16</v>
      </c>
      <c r="B39" s="10" t="s">
        <v>40</v>
      </c>
      <c r="C39" s="10" t="s">
        <v>52</v>
      </c>
      <c r="D39" s="11">
        <v>14565000</v>
      </c>
      <c r="E39" s="11">
        <v>10587500</v>
      </c>
      <c r="F39" s="15">
        <f t="shared" si="5"/>
        <v>0.72691383453484382</v>
      </c>
    </row>
    <row r="40" spans="1:6" ht="25.5" outlineLevel="2">
      <c r="A40" s="10" t="s">
        <v>16</v>
      </c>
      <c r="B40" s="10" t="s">
        <v>26</v>
      </c>
      <c r="C40" s="10" t="s">
        <v>32</v>
      </c>
      <c r="D40" s="11">
        <v>856909.13</v>
      </c>
      <c r="E40" s="11">
        <v>856909.13</v>
      </c>
      <c r="F40" s="15">
        <f t="shared" si="5"/>
        <v>1</v>
      </c>
    </row>
    <row r="41" spans="1:6" ht="25.5" outlineLevel="2">
      <c r="A41" s="10" t="s">
        <v>16</v>
      </c>
      <c r="B41" s="10" t="s">
        <v>33</v>
      </c>
      <c r="C41" s="10" t="s">
        <v>34</v>
      </c>
      <c r="D41" s="11">
        <v>77935.899999999994</v>
      </c>
      <c r="E41" s="11">
        <v>75824.2</v>
      </c>
      <c r="F41" s="15">
        <f t="shared" si="5"/>
        <v>0.97290465626238998</v>
      </c>
    </row>
    <row r="42" spans="1:6" outlineLevel="1">
      <c r="A42" s="9" t="s">
        <v>18</v>
      </c>
      <c r="B42" s="24" t="s">
        <v>65</v>
      </c>
      <c r="C42" s="25"/>
      <c r="D42" s="8">
        <f>D43+D44</f>
        <v>6240213.6799999997</v>
      </c>
      <c r="E42" s="8">
        <f>E43+E44</f>
        <v>6240213.6799999997</v>
      </c>
      <c r="F42" s="14">
        <f t="shared" si="5"/>
        <v>1</v>
      </c>
    </row>
    <row r="43" spans="1:6" outlineLevel="2">
      <c r="A43" s="10" t="s">
        <v>18</v>
      </c>
      <c r="B43" s="10" t="s">
        <v>5</v>
      </c>
      <c r="C43" s="10" t="s">
        <v>35</v>
      </c>
      <c r="D43" s="11">
        <v>5726713.6799999997</v>
      </c>
      <c r="E43" s="11">
        <v>5726713.6799999997</v>
      </c>
      <c r="F43" s="15">
        <f t="shared" ref="F43:F45" si="6">E43/D43</f>
        <v>1</v>
      </c>
    </row>
    <row r="44" spans="1:6" ht="25.5" outlineLevel="2">
      <c r="A44" s="10" t="s">
        <v>18</v>
      </c>
      <c r="B44" s="10" t="s">
        <v>18</v>
      </c>
      <c r="C44" s="10" t="s">
        <v>36</v>
      </c>
      <c r="D44" s="11">
        <v>513500</v>
      </c>
      <c r="E44" s="11">
        <v>513500</v>
      </c>
      <c r="F44" s="15">
        <f t="shared" si="6"/>
        <v>1</v>
      </c>
    </row>
    <row r="45" spans="1:6" ht="16.5" customHeight="1" outlineLevel="1">
      <c r="A45" s="9" t="s">
        <v>9</v>
      </c>
      <c r="B45" s="37" t="s">
        <v>66</v>
      </c>
      <c r="C45" s="38"/>
      <c r="D45" s="8">
        <f>D46</f>
        <v>12325379.07</v>
      </c>
      <c r="E45" s="8">
        <f>E46</f>
        <v>11560513.41</v>
      </c>
      <c r="F45" s="14">
        <f t="shared" si="6"/>
        <v>0.93794384289066735</v>
      </c>
    </row>
    <row r="46" spans="1:6" ht="25.5" outlineLevel="2">
      <c r="A46" s="10" t="s">
        <v>9</v>
      </c>
      <c r="B46" s="10" t="s">
        <v>18</v>
      </c>
      <c r="C46" s="10" t="s">
        <v>37</v>
      </c>
      <c r="D46" s="11">
        <v>12325379.07</v>
      </c>
      <c r="E46" s="11">
        <v>11560513.41</v>
      </c>
      <c r="F46" s="15">
        <f t="shared" ref="F46:F47" si="7">E46/D46</f>
        <v>0.93794384289066735</v>
      </c>
    </row>
    <row r="47" spans="1:6" outlineLevel="1">
      <c r="A47" s="9" t="s">
        <v>38</v>
      </c>
      <c r="B47" s="27" t="s">
        <v>67</v>
      </c>
      <c r="C47" s="28"/>
      <c r="D47" s="8">
        <f>D48</f>
        <v>10000</v>
      </c>
      <c r="E47" s="8"/>
      <c r="F47" s="14">
        <f t="shared" si="7"/>
        <v>0</v>
      </c>
    </row>
    <row r="48" spans="1:6" ht="25.5" outlineLevel="2">
      <c r="A48" s="10" t="s">
        <v>38</v>
      </c>
      <c r="B48" s="10" t="s">
        <v>38</v>
      </c>
      <c r="C48" s="10" t="s">
        <v>39</v>
      </c>
      <c r="D48" s="11">
        <v>10000</v>
      </c>
      <c r="E48" s="11"/>
      <c r="F48" s="15">
        <f t="shared" ref="F48:F49" si="8">E48/D48</f>
        <v>0</v>
      </c>
    </row>
    <row r="49" spans="1:6" outlineLevel="1">
      <c r="A49" s="9" t="s">
        <v>40</v>
      </c>
      <c r="B49" s="27" t="s">
        <v>68</v>
      </c>
      <c r="C49" s="28"/>
      <c r="D49" s="8">
        <f>D50+D51</f>
        <v>321895.2</v>
      </c>
      <c r="E49" s="8">
        <f>E50+E51</f>
        <v>321895.2</v>
      </c>
      <c r="F49" s="14">
        <f t="shared" si="8"/>
        <v>1</v>
      </c>
    </row>
    <row r="50" spans="1:6" outlineLevel="2">
      <c r="A50" s="10" t="s">
        <v>40</v>
      </c>
      <c r="B50" s="10" t="s">
        <v>4</v>
      </c>
      <c r="C50" s="10" t="s">
        <v>41</v>
      </c>
      <c r="D50" s="11">
        <v>203095.2</v>
      </c>
      <c r="E50" s="11">
        <v>203095.2</v>
      </c>
      <c r="F50" s="15">
        <f t="shared" ref="F50:F52" si="9">E50/D50</f>
        <v>1</v>
      </c>
    </row>
    <row r="51" spans="1:6" ht="25.5" outlineLevel="2">
      <c r="A51" s="10" t="s">
        <v>40</v>
      </c>
      <c r="B51" s="10" t="s">
        <v>16</v>
      </c>
      <c r="C51" s="10" t="s">
        <v>42</v>
      </c>
      <c r="D51" s="11">
        <v>118800</v>
      </c>
      <c r="E51" s="11">
        <v>118800</v>
      </c>
      <c r="F51" s="15">
        <f t="shared" si="9"/>
        <v>1</v>
      </c>
    </row>
    <row r="52" spans="1:6" outlineLevel="1">
      <c r="A52" s="9" t="s">
        <v>26</v>
      </c>
      <c r="B52" s="27" t="s">
        <v>69</v>
      </c>
      <c r="C52" s="28"/>
      <c r="D52" s="8">
        <f>D53</f>
        <v>781500</v>
      </c>
      <c r="E52" s="8">
        <f>E53</f>
        <v>522488.31</v>
      </c>
      <c r="F52" s="14">
        <f t="shared" si="9"/>
        <v>0.668571094049904</v>
      </c>
    </row>
    <row r="53" spans="1:6" ht="25.5" outlineLevel="2">
      <c r="A53" s="10" t="s">
        <v>26</v>
      </c>
      <c r="B53" s="10" t="s">
        <v>26</v>
      </c>
      <c r="C53" s="10" t="s">
        <v>43</v>
      </c>
      <c r="D53" s="11">
        <v>781500</v>
      </c>
      <c r="E53" s="11">
        <v>522488.31</v>
      </c>
      <c r="F53" s="15">
        <f t="shared" ref="F53:F54" si="10">E53/D53</f>
        <v>0.668571094049904</v>
      </c>
    </row>
    <row r="54" spans="1:6" outlineLevel="1">
      <c r="A54" s="9" t="s">
        <v>7</v>
      </c>
      <c r="B54" s="27" t="s">
        <v>59</v>
      </c>
      <c r="C54" s="28"/>
      <c r="D54" s="8">
        <f>D55+D56</f>
        <v>18688290.07</v>
      </c>
      <c r="E54" s="8">
        <f>E55+E56</f>
        <v>18688288.789999999</v>
      </c>
      <c r="F54" s="14">
        <f t="shared" si="10"/>
        <v>0.99999993150791233</v>
      </c>
    </row>
    <row r="55" spans="1:6" outlineLevel="2">
      <c r="A55" s="10" t="s">
        <v>7</v>
      </c>
      <c r="B55" s="10" t="s">
        <v>5</v>
      </c>
      <c r="C55" s="10" t="s">
        <v>8</v>
      </c>
      <c r="D55" s="11">
        <v>5969831.0599999996</v>
      </c>
      <c r="E55" s="11">
        <v>5969831.0599999996</v>
      </c>
      <c r="F55" s="15">
        <f t="shared" ref="F55:F57" si="11">E55/D55</f>
        <v>1</v>
      </c>
    </row>
    <row r="56" spans="1:6" outlineLevel="2">
      <c r="A56" s="10" t="s">
        <v>7</v>
      </c>
      <c r="B56" s="10" t="s">
        <v>16</v>
      </c>
      <c r="C56" s="10" t="s">
        <v>44</v>
      </c>
      <c r="D56" s="11">
        <v>12718459.01</v>
      </c>
      <c r="E56" s="11">
        <v>12718457.73</v>
      </c>
      <c r="F56" s="15">
        <f t="shared" si="11"/>
        <v>0.9999998993588769</v>
      </c>
    </row>
    <row r="57" spans="1:6" outlineLevel="1">
      <c r="A57" s="9" t="s">
        <v>20</v>
      </c>
      <c r="B57" s="29" t="s">
        <v>70</v>
      </c>
      <c r="C57" s="30"/>
      <c r="D57" s="8">
        <f>D58</f>
        <v>35578667.68</v>
      </c>
      <c r="E57" s="8">
        <f>E58</f>
        <v>4020145.84</v>
      </c>
      <c r="F57" s="14">
        <f t="shared" si="11"/>
        <v>0.11299315298025797</v>
      </c>
    </row>
    <row r="58" spans="1:6" ht="25.5" outlineLevel="2">
      <c r="A58" s="10" t="s">
        <v>20</v>
      </c>
      <c r="B58" s="10" t="s">
        <v>18</v>
      </c>
      <c r="C58" s="10" t="s">
        <v>45</v>
      </c>
      <c r="D58" s="11">
        <v>35578667.68</v>
      </c>
      <c r="E58" s="11">
        <v>4020145.84</v>
      </c>
      <c r="F58" s="15">
        <f t="shared" ref="F58:F65" si="12">E58/D58</f>
        <v>0.11299315298025797</v>
      </c>
    </row>
    <row r="59" spans="1:6" ht="34.5" customHeight="1">
      <c r="A59" s="26" t="s">
        <v>71</v>
      </c>
      <c r="B59" s="22"/>
      <c r="C59" s="23"/>
      <c r="D59" s="8">
        <f>D60+D66+D69</f>
        <v>768079278.04000008</v>
      </c>
      <c r="E59" s="8">
        <f>E60+E66+E69</f>
        <v>755742340.33999979</v>
      </c>
      <c r="F59" s="14">
        <f t="shared" si="12"/>
        <v>0.98393793706883759</v>
      </c>
    </row>
    <row r="60" spans="1:6" outlineLevel="1">
      <c r="A60" s="9" t="s">
        <v>38</v>
      </c>
      <c r="B60" s="27" t="s">
        <v>67</v>
      </c>
      <c r="C60" s="28"/>
      <c r="D60" s="8">
        <f>SUM(D61:D65)</f>
        <v>722878929.10000014</v>
      </c>
      <c r="E60" s="8">
        <f>SUM(E61:E65)</f>
        <v>710542635.39999986</v>
      </c>
      <c r="F60" s="14">
        <f t="shared" si="12"/>
        <v>0.98293449538588817</v>
      </c>
    </row>
    <row r="61" spans="1:6" outlineLevel="2">
      <c r="A61" s="10" t="s">
        <v>38</v>
      </c>
      <c r="B61" s="10" t="s">
        <v>4</v>
      </c>
      <c r="C61" s="10" t="s">
        <v>46</v>
      </c>
      <c r="D61" s="11">
        <v>188323021.03</v>
      </c>
      <c r="E61" s="11">
        <v>184299831.5</v>
      </c>
      <c r="F61" s="15">
        <f t="shared" si="12"/>
        <v>0.9786367619423485</v>
      </c>
    </row>
    <row r="62" spans="1:6" outlineLevel="2">
      <c r="A62" s="10" t="s">
        <v>38</v>
      </c>
      <c r="B62" s="10" t="s">
        <v>14</v>
      </c>
      <c r="C62" s="10" t="s">
        <v>47</v>
      </c>
      <c r="D62" s="11">
        <v>453761984.66000003</v>
      </c>
      <c r="E62" s="11">
        <v>446392956.33999997</v>
      </c>
      <c r="F62" s="15">
        <f t="shared" si="12"/>
        <v>0.98376014613581697</v>
      </c>
    </row>
    <row r="63" spans="1:6" outlineLevel="2">
      <c r="A63" s="10" t="s">
        <v>38</v>
      </c>
      <c r="B63" s="10" t="s">
        <v>5</v>
      </c>
      <c r="C63" s="10" t="s">
        <v>48</v>
      </c>
      <c r="D63" s="11">
        <v>36471535.729999997</v>
      </c>
      <c r="E63" s="11">
        <v>36240755.899999999</v>
      </c>
      <c r="F63" s="15">
        <f t="shared" si="12"/>
        <v>0.99367233034253155</v>
      </c>
    </row>
    <row r="64" spans="1:6" ht="25.5" outlineLevel="2">
      <c r="A64" s="10" t="s">
        <v>38</v>
      </c>
      <c r="B64" s="10" t="s">
        <v>38</v>
      </c>
      <c r="C64" s="10" t="s">
        <v>39</v>
      </c>
      <c r="D64" s="11">
        <v>660090.87</v>
      </c>
      <c r="E64" s="11">
        <v>660090.85</v>
      </c>
      <c r="F64" s="15">
        <f t="shared" si="12"/>
        <v>0.99999996970114124</v>
      </c>
    </row>
    <row r="65" spans="1:6" ht="25.5" outlineLevel="2">
      <c r="A65" s="10" t="s">
        <v>38</v>
      </c>
      <c r="B65" s="10" t="s">
        <v>26</v>
      </c>
      <c r="C65" s="10" t="s">
        <v>49</v>
      </c>
      <c r="D65" s="11">
        <v>43662296.810000002</v>
      </c>
      <c r="E65" s="11">
        <v>42949000.810000002</v>
      </c>
      <c r="F65" s="15">
        <f t="shared" si="12"/>
        <v>0.98366334224001173</v>
      </c>
    </row>
    <row r="66" spans="1:6" outlineLevel="1">
      <c r="A66" s="9" t="s">
        <v>7</v>
      </c>
      <c r="B66" s="27" t="s">
        <v>59</v>
      </c>
      <c r="C66" s="28"/>
      <c r="D66" s="8">
        <f>D67+D68</f>
        <v>30532326.629999999</v>
      </c>
      <c r="E66" s="8">
        <f>E67+E68</f>
        <v>30532313.629999999</v>
      </c>
      <c r="F66" s="14">
        <f t="shared" ref="F66:F68" si="13">E66/D66</f>
        <v>0.99999957422176966</v>
      </c>
    </row>
    <row r="67" spans="1:6" outlineLevel="2">
      <c r="A67" s="10" t="s">
        <v>7</v>
      </c>
      <c r="B67" s="10" t="s">
        <v>5</v>
      </c>
      <c r="C67" s="10" t="s">
        <v>8</v>
      </c>
      <c r="D67" s="11">
        <v>20820657.969999999</v>
      </c>
      <c r="E67" s="11">
        <v>20820657.969999999</v>
      </c>
      <c r="F67" s="15">
        <f t="shared" si="13"/>
        <v>1</v>
      </c>
    </row>
    <row r="68" spans="1:6" outlineLevel="2">
      <c r="A68" s="10" t="s">
        <v>7</v>
      </c>
      <c r="B68" s="10" t="s">
        <v>16</v>
      </c>
      <c r="C68" s="10" t="s">
        <v>44</v>
      </c>
      <c r="D68" s="11">
        <v>9711668.6600000001</v>
      </c>
      <c r="E68" s="11">
        <v>9711655.6600000001</v>
      </c>
      <c r="F68" s="15">
        <f t="shared" si="13"/>
        <v>0.99999866140408455</v>
      </c>
    </row>
    <row r="69" spans="1:6" outlineLevel="2">
      <c r="A69" s="9" t="s">
        <v>20</v>
      </c>
      <c r="B69" s="29" t="s">
        <v>70</v>
      </c>
      <c r="C69" s="30"/>
      <c r="D69" s="8">
        <f>D70</f>
        <v>14668022.310000001</v>
      </c>
      <c r="E69" s="8">
        <f>E70</f>
        <v>14667391.310000001</v>
      </c>
      <c r="F69" s="14">
        <f t="shared" ref="F69:F74" si="14">E69/D69</f>
        <v>0.99995698124896015</v>
      </c>
    </row>
    <row r="70" spans="1:6" outlineLevel="2">
      <c r="A70" s="10" t="s">
        <v>20</v>
      </c>
      <c r="B70" s="10" t="s">
        <v>14</v>
      </c>
      <c r="C70" s="10" t="s">
        <v>55</v>
      </c>
      <c r="D70" s="11">
        <v>14668022.310000001</v>
      </c>
      <c r="E70" s="11">
        <v>14667391.310000001</v>
      </c>
      <c r="F70" s="15">
        <f t="shared" ref="F70" si="15">E70/D70</f>
        <v>0.99995698124896015</v>
      </c>
    </row>
    <row r="71" spans="1:6" ht="24.75" customHeight="1">
      <c r="A71" s="26" t="s">
        <v>72</v>
      </c>
      <c r="B71" s="22"/>
      <c r="C71" s="23"/>
      <c r="D71" s="8">
        <f>D72+D75+D78</f>
        <v>78771218.339999989</v>
      </c>
      <c r="E71" s="8">
        <f>E72+E75+E78</f>
        <v>78699611.769999996</v>
      </c>
      <c r="F71" s="14">
        <f t="shared" si="14"/>
        <v>0.99909095515457291</v>
      </c>
    </row>
    <row r="72" spans="1:6" outlineLevel="1">
      <c r="A72" s="9" t="s">
        <v>38</v>
      </c>
      <c r="B72" s="27" t="s">
        <v>67</v>
      </c>
      <c r="C72" s="28"/>
      <c r="D72" s="8">
        <f>D73+D74</f>
        <v>29266351.059999999</v>
      </c>
      <c r="E72" s="8">
        <f>E73+E74</f>
        <v>29236339.059999999</v>
      </c>
      <c r="F72" s="14">
        <f t="shared" si="14"/>
        <v>0.9989745219710352</v>
      </c>
    </row>
    <row r="73" spans="1:6" outlineLevel="2">
      <c r="A73" s="10" t="s">
        <v>38</v>
      </c>
      <c r="B73" s="10" t="s">
        <v>5</v>
      </c>
      <c r="C73" s="10" t="s">
        <v>48</v>
      </c>
      <c r="D73" s="11">
        <v>28342643.059999999</v>
      </c>
      <c r="E73" s="11">
        <v>28342643.059999999</v>
      </c>
      <c r="F73" s="15">
        <f t="shared" si="14"/>
        <v>1</v>
      </c>
    </row>
    <row r="74" spans="1:6" ht="25.5" outlineLevel="2">
      <c r="A74" s="10" t="s">
        <v>38</v>
      </c>
      <c r="B74" s="10" t="s">
        <v>38</v>
      </c>
      <c r="C74" s="10" t="s">
        <v>39</v>
      </c>
      <c r="D74" s="11">
        <v>923708</v>
      </c>
      <c r="E74" s="11">
        <v>893696</v>
      </c>
      <c r="F74" s="15">
        <f t="shared" si="14"/>
        <v>0.96750921286813585</v>
      </c>
    </row>
    <row r="75" spans="1:6" outlineLevel="1">
      <c r="A75" s="9" t="s">
        <v>40</v>
      </c>
      <c r="B75" s="27" t="s">
        <v>68</v>
      </c>
      <c r="C75" s="28"/>
      <c r="D75" s="8">
        <f>D76+D77</f>
        <v>48495350.839999996</v>
      </c>
      <c r="E75" s="8">
        <f>E76+E77</f>
        <v>48453756.269999996</v>
      </c>
      <c r="F75" s="14">
        <f t="shared" ref="F75:F77" si="16">E75/D75</f>
        <v>0.99914229778154962</v>
      </c>
    </row>
    <row r="76" spans="1:6" outlineLevel="2">
      <c r="A76" s="10" t="s">
        <v>40</v>
      </c>
      <c r="B76" s="10" t="s">
        <v>4</v>
      </c>
      <c r="C76" s="10" t="s">
        <v>41</v>
      </c>
      <c r="D76" s="11">
        <v>39555154.909999996</v>
      </c>
      <c r="E76" s="11">
        <v>39555154.909999996</v>
      </c>
      <c r="F76" s="15">
        <f t="shared" si="16"/>
        <v>1</v>
      </c>
    </row>
    <row r="77" spans="1:6" ht="25.5" outlineLevel="2">
      <c r="A77" s="10" t="s">
        <v>40</v>
      </c>
      <c r="B77" s="10" t="s">
        <v>16</v>
      </c>
      <c r="C77" s="10" t="s">
        <v>42</v>
      </c>
      <c r="D77" s="11">
        <v>8940195.9299999997</v>
      </c>
      <c r="E77" s="11">
        <v>8898601.3599999994</v>
      </c>
      <c r="F77" s="15">
        <f t="shared" si="16"/>
        <v>0.99534746550012132</v>
      </c>
    </row>
    <row r="78" spans="1:6" outlineLevel="1">
      <c r="A78" s="9" t="s">
        <v>7</v>
      </c>
      <c r="B78" s="27" t="s">
        <v>59</v>
      </c>
      <c r="C78" s="28"/>
      <c r="D78" s="8">
        <f>D79</f>
        <v>1009516.44</v>
      </c>
      <c r="E78" s="8">
        <f>E79</f>
        <v>1009516.44</v>
      </c>
      <c r="F78" s="14">
        <f t="shared" ref="F78:F85" si="17">E78/D78</f>
        <v>1</v>
      </c>
    </row>
    <row r="79" spans="1:6" outlineLevel="2">
      <c r="A79" s="10" t="s">
        <v>7</v>
      </c>
      <c r="B79" s="10" t="s">
        <v>5</v>
      </c>
      <c r="C79" s="10" t="s">
        <v>8</v>
      </c>
      <c r="D79" s="11">
        <v>1009516.44</v>
      </c>
      <c r="E79" s="11">
        <v>1009516.44</v>
      </c>
      <c r="F79" s="15">
        <f t="shared" si="17"/>
        <v>1</v>
      </c>
    </row>
    <row r="80" spans="1:6" ht="35.25" customHeight="1">
      <c r="A80" s="32" t="s">
        <v>73</v>
      </c>
      <c r="B80" s="33"/>
      <c r="C80" s="34"/>
      <c r="D80" s="8">
        <f>D81</f>
        <v>211819230.5</v>
      </c>
      <c r="E80" s="8">
        <f>E81</f>
        <v>210461862.10000002</v>
      </c>
      <c r="F80" s="14">
        <f t="shared" si="17"/>
        <v>0.99359185473011158</v>
      </c>
    </row>
    <row r="81" spans="1:6" outlineLevel="1">
      <c r="A81" s="9" t="s">
        <v>7</v>
      </c>
      <c r="B81" s="27" t="s">
        <v>59</v>
      </c>
      <c r="C81" s="28"/>
      <c r="D81" s="8">
        <f>D82+D83+D84+D85</f>
        <v>211819230.5</v>
      </c>
      <c r="E81" s="8">
        <f>E82+E83+E84+E85</f>
        <v>210461862.10000002</v>
      </c>
      <c r="F81" s="14">
        <f t="shared" si="17"/>
        <v>0.99359185473011158</v>
      </c>
    </row>
    <row r="82" spans="1:6" ht="25.5" outlineLevel="2">
      <c r="A82" s="10" t="s">
        <v>7</v>
      </c>
      <c r="B82" s="10" t="s">
        <v>14</v>
      </c>
      <c r="C82" s="10" t="s">
        <v>51</v>
      </c>
      <c r="D82" s="11">
        <v>57689550</v>
      </c>
      <c r="E82" s="11">
        <v>57689550</v>
      </c>
      <c r="F82" s="15">
        <f t="shared" si="17"/>
        <v>1</v>
      </c>
    </row>
    <row r="83" spans="1:6" outlineLevel="2">
      <c r="A83" s="10" t="s">
        <v>7</v>
      </c>
      <c r="B83" s="10" t="s">
        <v>5</v>
      </c>
      <c r="C83" s="10" t="s">
        <v>8</v>
      </c>
      <c r="D83" s="11">
        <v>81804344</v>
      </c>
      <c r="E83" s="11">
        <v>80584556.540000007</v>
      </c>
      <c r="F83" s="15">
        <f t="shared" si="17"/>
        <v>0.98508896471316987</v>
      </c>
    </row>
    <row r="84" spans="1:6" outlineLevel="2">
      <c r="A84" s="10" t="s">
        <v>7</v>
      </c>
      <c r="B84" s="10" t="s">
        <v>16</v>
      </c>
      <c r="C84" s="10" t="s">
        <v>44</v>
      </c>
      <c r="D84" s="11">
        <v>50395600</v>
      </c>
      <c r="E84" s="11">
        <v>50387353.07</v>
      </c>
      <c r="F84" s="15">
        <f t="shared" si="17"/>
        <v>0.9998363561501401</v>
      </c>
    </row>
    <row r="85" spans="1:6" ht="25.5" outlineLevel="2">
      <c r="A85" s="10" t="s">
        <v>7</v>
      </c>
      <c r="B85" s="10" t="s">
        <v>9</v>
      </c>
      <c r="C85" s="10" t="s">
        <v>50</v>
      </c>
      <c r="D85" s="11">
        <v>21929736.5</v>
      </c>
      <c r="E85" s="11">
        <v>21800402.489999998</v>
      </c>
      <c r="F85" s="15">
        <f t="shared" si="17"/>
        <v>0.99410234546137832</v>
      </c>
    </row>
    <row r="86" spans="1:6" ht="25.5" customHeight="1">
      <c r="A86" s="32" t="s">
        <v>74</v>
      </c>
      <c r="B86" s="33"/>
      <c r="C86" s="34"/>
      <c r="D86" s="8">
        <f>D87+D90</f>
        <v>227628452.56999999</v>
      </c>
      <c r="E86" s="8">
        <f>E87+E90</f>
        <v>222002428.44999999</v>
      </c>
      <c r="F86" s="14">
        <f t="shared" ref="F86:F89" si="18">E86/D86</f>
        <v>0.97528417886041774</v>
      </c>
    </row>
    <row r="87" spans="1:6" outlineLevel="1">
      <c r="A87" s="9" t="s">
        <v>16</v>
      </c>
      <c r="B87" s="27" t="s">
        <v>64</v>
      </c>
      <c r="C87" s="28"/>
      <c r="D87" s="8">
        <f>D88+D89</f>
        <v>106748097.40000001</v>
      </c>
      <c r="E87" s="8">
        <f>E88+E89</f>
        <v>105246315.49000001</v>
      </c>
      <c r="F87" s="14">
        <f t="shared" si="18"/>
        <v>0.98593153464485073</v>
      </c>
    </row>
    <row r="88" spans="1:6" outlineLevel="2">
      <c r="A88" s="10" t="s">
        <v>16</v>
      </c>
      <c r="B88" s="10" t="s">
        <v>40</v>
      </c>
      <c r="C88" s="10" t="s">
        <v>52</v>
      </c>
      <c r="D88" s="11">
        <v>13337390</v>
      </c>
      <c r="E88" s="11">
        <v>12868336.4</v>
      </c>
      <c r="F88" s="15">
        <f t="shared" si="18"/>
        <v>0.96483167996137176</v>
      </c>
    </row>
    <row r="89" spans="1:6" ht="25.5" outlineLevel="2">
      <c r="A89" s="10" t="s">
        <v>16</v>
      </c>
      <c r="B89" s="10" t="s">
        <v>26</v>
      </c>
      <c r="C89" s="10" t="s">
        <v>32</v>
      </c>
      <c r="D89" s="11">
        <v>93410707.400000006</v>
      </c>
      <c r="E89" s="11">
        <v>92377979.090000004</v>
      </c>
      <c r="F89" s="15">
        <f t="shared" si="18"/>
        <v>0.98894421915061959</v>
      </c>
    </row>
    <row r="90" spans="1:6" outlineLevel="1">
      <c r="A90" s="9" t="s">
        <v>18</v>
      </c>
      <c r="B90" s="24" t="s">
        <v>65</v>
      </c>
      <c r="C90" s="25"/>
      <c r="D90" s="8">
        <f>D91+D92+D93</f>
        <v>120880355.16999999</v>
      </c>
      <c r="E90" s="8">
        <f>E91+E92+E93</f>
        <v>116756112.95999999</v>
      </c>
      <c r="F90" s="14">
        <f t="shared" ref="F90:F93" si="19">E90/D90</f>
        <v>0.96588161737116118</v>
      </c>
    </row>
    <row r="91" spans="1:6" outlineLevel="2">
      <c r="A91" s="10" t="s">
        <v>18</v>
      </c>
      <c r="B91" s="10" t="s">
        <v>14</v>
      </c>
      <c r="C91" s="10" t="s">
        <v>53</v>
      </c>
      <c r="D91" s="11">
        <v>31093928.75</v>
      </c>
      <c r="E91" s="11">
        <v>27099038.559999999</v>
      </c>
      <c r="F91" s="15">
        <f t="shared" si="19"/>
        <v>0.87152185810549909</v>
      </c>
    </row>
    <row r="92" spans="1:6" outlineLevel="2">
      <c r="A92" s="10" t="s">
        <v>18</v>
      </c>
      <c r="B92" s="10" t="s">
        <v>5</v>
      </c>
      <c r="C92" s="10" t="s">
        <v>35</v>
      </c>
      <c r="D92" s="11">
        <v>12046528.710000001</v>
      </c>
      <c r="E92" s="11">
        <v>12046492.289999999</v>
      </c>
      <c r="F92" s="15">
        <f t="shared" si="19"/>
        <v>0.99999697672243359</v>
      </c>
    </row>
    <row r="93" spans="1:6" ht="25.5" outlineLevel="2">
      <c r="A93" s="10" t="s">
        <v>18</v>
      </c>
      <c r="B93" s="10" t="s">
        <v>18</v>
      </c>
      <c r="C93" s="10" t="s">
        <v>36</v>
      </c>
      <c r="D93" s="11">
        <v>77739897.709999993</v>
      </c>
      <c r="E93" s="11">
        <v>77610582.109999999</v>
      </c>
      <c r="F93" s="15">
        <f t="shared" si="19"/>
        <v>0.99833656071323384</v>
      </c>
    </row>
    <row r="94" spans="1:6" ht="27.75" customHeight="1">
      <c r="A94" s="26" t="s">
        <v>75</v>
      </c>
      <c r="B94" s="22"/>
      <c r="C94" s="23"/>
      <c r="D94" s="8">
        <f>D95+D97</f>
        <v>21322975.760000002</v>
      </c>
      <c r="E94" s="8">
        <f>E95+E97</f>
        <v>21309532.279999997</v>
      </c>
      <c r="F94" s="14">
        <f t="shared" ref="F94:F100" si="20">E94/D94</f>
        <v>0.99936953077509838</v>
      </c>
    </row>
    <row r="95" spans="1:6" outlineLevel="1">
      <c r="A95" s="9" t="s">
        <v>7</v>
      </c>
      <c r="B95" s="27" t="s">
        <v>59</v>
      </c>
      <c r="C95" s="28"/>
      <c r="D95" s="8">
        <f>D96</f>
        <v>195156</v>
      </c>
      <c r="E95" s="8">
        <f>E96</f>
        <v>195156</v>
      </c>
      <c r="F95" s="14">
        <f t="shared" si="20"/>
        <v>1</v>
      </c>
    </row>
    <row r="96" spans="1:6" outlineLevel="2">
      <c r="A96" s="10" t="s">
        <v>7</v>
      </c>
      <c r="B96" s="10" t="s">
        <v>5</v>
      </c>
      <c r="C96" s="10" t="s">
        <v>8</v>
      </c>
      <c r="D96" s="11">
        <v>195156</v>
      </c>
      <c r="E96" s="11">
        <v>195156</v>
      </c>
      <c r="F96" s="20">
        <f t="shared" si="20"/>
        <v>1</v>
      </c>
    </row>
    <row r="97" spans="1:6" outlineLevel="1">
      <c r="A97" s="9" t="s">
        <v>20</v>
      </c>
      <c r="B97" s="29" t="s">
        <v>70</v>
      </c>
      <c r="C97" s="30"/>
      <c r="D97" s="8">
        <f>D98+D99+D100</f>
        <v>21127819.760000002</v>
      </c>
      <c r="E97" s="8">
        <f>E98+E99+E100</f>
        <v>21114376.279999997</v>
      </c>
      <c r="F97" s="14">
        <f t="shared" si="20"/>
        <v>0.99936370718073542</v>
      </c>
    </row>
    <row r="98" spans="1:6" outlineLevel="2">
      <c r="A98" s="10" t="s">
        <v>20</v>
      </c>
      <c r="B98" s="10" t="s">
        <v>4</v>
      </c>
      <c r="C98" s="10" t="s">
        <v>54</v>
      </c>
      <c r="D98" s="11">
        <v>10719446.630000001</v>
      </c>
      <c r="E98" s="11">
        <v>10706003.15</v>
      </c>
      <c r="F98" s="15">
        <f t="shared" si="20"/>
        <v>0.99874587929171854</v>
      </c>
    </row>
    <row r="99" spans="1:6" outlineLevel="2">
      <c r="A99" s="10" t="s">
        <v>20</v>
      </c>
      <c r="B99" s="10" t="s">
        <v>14</v>
      </c>
      <c r="C99" s="10" t="s">
        <v>55</v>
      </c>
      <c r="D99" s="11">
        <v>8231900</v>
      </c>
      <c r="E99" s="11">
        <v>8231900</v>
      </c>
      <c r="F99" s="15">
        <f t="shared" si="20"/>
        <v>1</v>
      </c>
    </row>
    <row r="100" spans="1:6" ht="25.5" outlineLevel="2">
      <c r="A100" s="10" t="s">
        <v>20</v>
      </c>
      <c r="B100" s="10" t="s">
        <v>18</v>
      </c>
      <c r="C100" s="10" t="s">
        <v>45</v>
      </c>
      <c r="D100" s="11">
        <v>2176473.13</v>
      </c>
      <c r="E100" s="11">
        <v>2176473.13</v>
      </c>
      <c r="F100" s="15">
        <f t="shared" si="20"/>
        <v>1</v>
      </c>
    </row>
    <row r="101" spans="1:6">
      <c r="A101" s="21" t="s">
        <v>76</v>
      </c>
      <c r="B101" s="22"/>
      <c r="C101" s="23"/>
      <c r="D101" s="8">
        <f>D102+D104</f>
        <v>4475366.5600000005</v>
      </c>
      <c r="E101" s="8">
        <f>E102+E104</f>
        <v>4433149.12</v>
      </c>
      <c r="F101" s="14">
        <f t="shared" ref="F101:F103" si="21">E101/D101</f>
        <v>0.99056670790336321</v>
      </c>
    </row>
    <row r="102" spans="1:6" outlineLevel="1">
      <c r="A102" s="9" t="s">
        <v>4</v>
      </c>
      <c r="B102" s="9"/>
      <c r="C102" s="9"/>
      <c r="D102" s="8">
        <f>D103</f>
        <v>3676166.56</v>
      </c>
      <c r="E102" s="8">
        <f>E103</f>
        <v>3633996.64</v>
      </c>
      <c r="F102" s="14">
        <f t="shared" si="21"/>
        <v>0.98852883314405648</v>
      </c>
    </row>
    <row r="103" spans="1:6" ht="63.75" outlineLevel="2">
      <c r="A103" s="10" t="s">
        <v>4</v>
      </c>
      <c r="B103" s="10" t="s">
        <v>9</v>
      </c>
      <c r="C103" s="10" t="s">
        <v>10</v>
      </c>
      <c r="D103" s="11">
        <v>3676166.56</v>
      </c>
      <c r="E103" s="11">
        <v>3633996.64</v>
      </c>
      <c r="F103" s="15">
        <f t="shared" si="21"/>
        <v>0.98852883314405648</v>
      </c>
    </row>
    <row r="104" spans="1:6" outlineLevel="1">
      <c r="A104" s="9" t="s">
        <v>7</v>
      </c>
      <c r="B104" s="9"/>
      <c r="C104" s="9"/>
      <c r="D104" s="8">
        <f>D105</f>
        <v>799200</v>
      </c>
      <c r="E104" s="8">
        <f>E105</f>
        <v>799152.48</v>
      </c>
      <c r="F104" s="14">
        <f t="shared" ref="F104:F105" si="22">E104/D104</f>
        <v>0.99994054054054049</v>
      </c>
    </row>
    <row r="105" spans="1:6" outlineLevel="2">
      <c r="A105" s="10" t="s">
        <v>7</v>
      </c>
      <c r="B105" s="10" t="s">
        <v>5</v>
      </c>
      <c r="C105" s="10" t="s">
        <v>8</v>
      </c>
      <c r="D105" s="11">
        <v>799200</v>
      </c>
      <c r="E105" s="11">
        <v>799152.48</v>
      </c>
      <c r="F105" s="15">
        <f t="shared" si="22"/>
        <v>0.99994054054054049</v>
      </c>
    </row>
    <row r="106" spans="1:6" ht="12.75" customHeight="1">
      <c r="A106" s="21" t="s">
        <v>82</v>
      </c>
      <c r="B106" s="22"/>
      <c r="C106" s="23"/>
      <c r="D106" s="8">
        <f>D107+D110</f>
        <v>5945312.9800000004</v>
      </c>
      <c r="E106" s="8">
        <f>E107+E110</f>
        <v>5927325.9199999999</v>
      </c>
      <c r="F106" s="14">
        <f t="shared" ref="F106:F111" si="23">E106/D106</f>
        <v>0.9969745814794766</v>
      </c>
    </row>
    <row r="107" spans="1:6" ht="12.75" customHeight="1">
      <c r="A107" s="9" t="s">
        <v>4</v>
      </c>
      <c r="B107" s="9"/>
      <c r="C107" s="9"/>
      <c r="D107" s="8">
        <f>D108+D109</f>
        <v>4964686.1500000004</v>
      </c>
      <c r="E107" s="8">
        <f>E108+E109</f>
        <v>4952174.49</v>
      </c>
      <c r="F107" s="14">
        <f t="shared" si="23"/>
        <v>0.99747986889362583</v>
      </c>
    </row>
    <row r="108" spans="1:6" ht="76.5">
      <c r="A108" s="10" t="s">
        <v>4</v>
      </c>
      <c r="B108" s="10" t="s">
        <v>16</v>
      </c>
      <c r="C108" s="10" t="s">
        <v>17</v>
      </c>
      <c r="D108" s="11">
        <v>4840386.58</v>
      </c>
      <c r="E108" s="11">
        <v>4840174.49</v>
      </c>
      <c r="F108" s="15">
        <f t="shared" si="23"/>
        <v>0.99995618325179314</v>
      </c>
    </row>
    <row r="109" spans="1:6" ht="12.75" customHeight="1">
      <c r="A109" s="10" t="s">
        <v>4</v>
      </c>
      <c r="B109" s="10" t="s">
        <v>22</v>
      </c>
      <c r="C109" s="10" t="s">
        <v>23</v>
      </c>
      <c r="D109" s="19">
        <v>124299.57</v>
      </c>
      <c r="E109" s="19">
        <v>112000</v>
      </c>
      <c r="F109" s="15">
        <f t="shared" si="23"/>
        <v>0.90104897386209781</v>
      </c>
    </row>
    <row r="110" spans="1:6" ht="12.75" customHeight="1">
      <c r="A110" s="9" t="s">
        <v>18</v>
      </c>
      <c r="B110" s="24" t="s">
        <v>65</v>
      </c>
      <c r="C110" s="25"/>
      <c r="D110" s="8">
        <f>D111</f>
        <v>980626.83</v>
      </c>
      <c r="E110" s="8">
        <f>E111</f>
        <v>975151.43</v>
      </c>
      <c r="F110" s="14">
        <f t="shared" si="23"/>
        <v>0.99441642852052103</v>
      </c>
    </row>
    <row r="111" spans="1:6" ht="25.5">
      <c r="A111" s="10" t="s">
        <v>18</v>
      </c>
      <c r="B111" s="10" t="s">
        <v>18</v>
      </c>
      <c r="C111" s="10" t="s">
        <v>36</v>
      </c>
      <c r="D111" s="11">
        <v>980626.83</v>
      </c>
      <c r="E111" s="11">
        <v>975151.43</v>
      </c>
      <c r="F111" s="15">
        <f t="shared" si="23"/>
        <v>0.99441642852052103</v>
      </c>
    </row>
    <row r="112" spans="1:6" ht="12.75" customHeight="1">
      <c r="A112" s="12"/>
      <c r="B112" s="12"/>
      <c r="C112" s="12" t="s">
        <v>83</v>
      </c>
      <c r="D112" s="13">
        <f>D8+D13+D21+D59+D71+D80+D86+D94+D101+D106</f>
        <v>1579994725.8299999</v>
      </c>
      <c r="E112" s="13">
        <f>E8+E13+E21+E59+E71+E80+E86+E94+E101+E106</f>
        <v>1520077510.5</v>
      </c>
      <c r="F112" s="14">
        <f t="shared" ref="F112" si="24">E112/D112</f>
        <v>0.96207758522831499</v>
      </c>
    </row>
  </sheetData>
  <mergeCells count="41">
    <mergeCell ref="E1:F1"/>
    <mergeCell ref="A8:C8"/>
    <mergeCell ref="B9:C9"/>
    <mergeCell ref="B45:C45"/>
    <mergeCell ref="B11:C11"/>
    <mergeCell ref="B16:C16"/>
    <mergeCell ref="B18:C18"/>
    <mergeCell ref="A21:C21"/>
    <mergeCell ref="A13:C13"/>
    <mergeCell ref="B14:C14"/>
    <mergeCell ref="B87:C87"/>
    <mergeCell ref="B90:C90"/>
    <mergeCell ref="B60:C60"/>
    <mergeCell ref="B66:C66"/>
    <mergeCell ref="A71:C71"/>
    <mergeCell ref="B72:C72"/>
    <mergeCell ref="B75:C75"/>
    <mergeCell ref="B78:C78"/>
    <mergeCell ref="B69:C69"/>
    <mergeCell ref="A2:F2"/>
    <mergeCell ref="A3:F3"/>
    <mergeCell ref="A80:C80"/>
    <mergeCell ref="B81:C81"/>
    <mergeCell ref="A86:C86"/>
    <mergeCell ref="B47:C47"/>
    <mergeCell ref="B49:C49"/>
    <mergeCell ref="B52:C52"/>
    <mergeCell ref="B54:C54"/>
    <mergeCell ref="B57:C57"/>
    <mergeCell ref="A59:C59"/>
    <mergeCell ref="B22:C22"/>
    <mergeCell ref="B29:C29"/>
    <mergeCell ref="B31:C31"/>
    <mergeCell ref="B36:C36"/>
    <mergeCell ref="B42:C42"/>
    <mergeCell ref="A106:C106"/>
    <mergeCell ref="B110:C110"/>
    <mergeCell ref="A94:C94"/>
    <mergeCell ref="B95:C95"/>
    <mergeCell ref="B97:C97"/>
    <mergeCell ref="A101:C101"/>
  </mergeCell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rep:2.55.0.29</dc:description>
  <cp:lastModifiedBy>Татьяна Евгеньевна</cp:lastModifiedBy>
  <cp:lastPrinted>2023-02-14T10:49:38Z</cp:lastPrinted>
  <dcterms:created xsi:type="dcterms:W3CDTF">2023-02-14T10:27:36Z</dcterms:created>
  <dcterms:modified xsi:type="dcterms:W3CDTF">2024-02-28T06:06:46Z</dcterms:modified>
</cp:coreProperties>
</file>